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no 2020\Pavimentação Vicente Alves Ferreira\"/>
    </mc:Choice>
  </mc:AlternateContent>
  <bookViews>
    <workbookView xWindow="480" yWindow="60" windowWidth="20730" windowHeight="11760" activeTab="2"/>
  </bookViews>
  <sheets>
    <sheet name="ORÇAMENTO" sheetId="1" r:id="rId1"/>
    <sheet name="MEMÓRIA DE CÁLCULO" sheetId="2" r:id="rId2"/>
    <sheet name="CRONOGRAMA" sheetId="3" r:id="rId3"/>
  </sheets>
  <calcPr calcId="152511"/>
</workbook>
</file>

<file path=xl/calcChain.xml><?xml version="1.0" encoding="utf-8"?>
<calcChain xmlns="http://schemas.openxmlformats.org/spreadsheetml/2006/main">
  <c r="I12" i="3" l="1"/>
  <c r="I11" i="3"/>
  <c r="H11" i="3"/>
  <c r="H13" i="3" s="1"/>
  <c r="J15" i="1"/>
  <c r="I15" i="1"/>
  <c r="J17" i="1"/>
  <c r="I17" i="1"/>
  <c r="J16" i="1"/>
  <c r="I16" i="1"/>
  <c r="J14" i="1"/>
  <c r="I14" i="1"/>
  <c r="J13" i="1"/>
  <c r="I13" i="1"/>
  <c r="J10" i="1"/>
  <c r="J9" i="1" s="1"/>
  <c r="I10" i="1"/>
  <c r="J12" i="1" l="1"/>
  <c r="J11" i="1" s="1"/>
  <c r="J20" i="1" s="1"/>
</calcChain>
</file>

<file path=xl/sharedStrings.xml><?xml version="1.0" encoding="utf-8"?>
<sst xmlns="http://schemas.openxmlformats.org/spreadsheetml/2006/main" count="148" uniqueCount="75">
  <si>
    <t>PREFEITURA MUNICIPAL DE BREJO DA MADRE DE DEUS
SECRETARIA DE OBRAS E PLANEJAMENTO</t>
  </si>
  <si>
    <t>Logotipo Contratada</t>
  </si>
  <si>
    <t>Obra:</t>
  </si>
  <si>
    <t>Data Base:</t>
  </si>
  <si>
    <t>SINAPI  AGO- 2019   DESONERADA/ EMLURB JUL - 2018</t>
  </si>
  <si>
    <t>Local:</t>
  </si>
  <si>
    <t>BDI 20,00%</t>
  </si>
  <si>
    <t>PLANILHA ORÇAMENTARIA</t>
  </si>
  <si>
    <t>FAZENDA NOVA - BREJO DA MADRE DE DEUS - PE.</t>
  </si>
  <si>
    <t>ITEM</t>
  </si>
  <si>
    <t>FONTE</t>
  </si>
  <si>
    <t>CÓDIGO</t>
  </si>
  <si>
    <t>DISCRIMINAÇÃO</t>
  </si>
  <si>
    <t>UNID.</t>
  </si>
  <si>
    <t>QUANT.</t>
  </si>
  <si>
    <t>VLR. UNIT.  (SEM BDI|)</t>
  </si>
  <si>
    <t>Vlr.Unit.                       (COM BDI )</t>
  </si>
  <si>
    <t>Vlr.Total                       (SEM BDI )</t>
  </si>
  <si>
    <t>Vlr.Total                              (COM BDI)</t>
  </si>
  <si>
    <t>1A</t>
  </si>
  <si>
    <t>SERVIÇOS PRELIMINARES</t>
  </si>
  <si>
    <t>1A.1</t>
  </si>
  <si>
    <t>SINAPI</t>
  </si>
  <si>
    <t>74209/1</t>
  </si>
  <si>
    <t>PLACA DE OBRA EM CHAPA DE AÇO GALVANIZADO</t>
  </si>
  <si>
    <t>MÊS</t>
  </si>
  <si>
    <t>1.0</t>
  </si>
  <si>
    <t>1.1</t>
  </si>
  <si>
    <t>PAVIMENTAÇÃO</t>
  </si>
  <si>
    <t>1.1.1</t>
  </si>
  <si>
    <t>72961</t>
  </si>
  <si>
    <t>REGULARIZACAO E COMPACTACAO DE SUBLEITO ATE 20 CM DE ESPESSURA</t>
  </si>
  <si>
    <t>M2</t>
  </si>
  <si>
    <t>1.1.2</t>
  </si>
  <si>
    <t>94273</t>
  </si>
  <si>
    <t>ASSENTAMENTO DE GUIA (MEIO-FIO) EM TRECHO RETO, CONFECCIONADA EM CONCRETO PRÉ-FABRICADO, DIMENSÕES 100X15X13X30 CM (COMPRIMENTO X BASE INFERIOR X BASE SUPERIOR X ALTURA), PARA VIAS URBANAS (USO VIÁRIO). AF_06/2016</t>
  </si>
  <si>
    <t>M</t>
  </si>
  <si>
    <t>1.1.3</t>
  </si>
  <si>
    <t>EMLURB</t>
  </si>
  <si>
    <t>20.09.030</t>
  </si>
  <si>
    <t>CONSTRUÇÃO DE LINHA DÁGUA COM PARALELEPÍPEDOS, ASSENTADOS SOBRE MISTURA DE CIMENTO E AREIA NO TRAÇO 1:6 COM 6 CM DE ESPESSURA E REJUNTADOS COM ARGAMASSA DE CIMENTO E AREIA 1:2, INCLUSIVE BASE DE CONCRETO 1 :4: 8 C/ 10 CM DE ESPESSURA.</t>
  </si>
  <si>
    <t>1.1.4</t>
  </si>
  <si>
    <t>20.07.030</t>
  </si>
  <si>
    <t>PAVIMENTO COM PARALELEPÍPEDOS GRANÍTICOS ASSENTADOS COM COLCHÃO DE AREIA COM 6,0 CM DE ESPESSURA E REJUNTADOS COM ARGAMASSA DE CIMENTO E AREIA NO TRAÇÕ 1:2.</t>
  </si>
  <si>
    <t>1.3</t>
  </si>
  <si>
    <t>SINALIZAÇÃO</t>
  </si>
  <si>
    <t>1.3.1</t>
  </si>
  <si>
    <t>73916/002</t>
  </si>
  <si>
    <t>PLACA ESMALTADA PARA IDENTIFICAÇÃO NR DE RUA, DIMENSÕES 45X25CM</t>
  </si>
  <si>
    <t>UND</t>
  </si>
  <si>
    <t>RUA VICENTE ALVES FERREIRA</t>
  </si>
  <si>
    <t>1.1.5</t>
  </si>
  <si>
    <t>ASSENTAMENTO DE GUIA (MEIO FIO) EM TRECHO CURVO, CONFECCIONADA EM CONCRETO PRÉ-FABRICADO, DIMENSÕES 100X15X13X30 CM (COMPRIMENTO X BASE INFERIOR X BASE SUPERIOR X ALTURA) PARA VIAS URBANAS ( USO VIÁRIO). AF_06/2016</t>
  </si>
  <si>
    <t>MEMÓRIA DE CÁLCULO</t>
  </si>
  <si>
    <t>TAXA</t>
  </si>
  <si>
    <t>COMPRIMENTO</t>
  </si>
  <si>
    <t>LARGURA</t>
  </si>
  <si>
    <t>ESPESSURA</t>
  </si>
  <si>
    <t>TOTAL</t>
  </si>
  <si>
    <t>M²</t>
  </si>
  <si>
    <t>RUA SÃO DAMIÃO (TRECHO FINAL)</t>
  </si>
  <si>
    <t>Trecho carroçável</t>
  </si>
  <si>
    <t>Lado esquerdo</t>
  </si>
  <si>
    <t>Lado direito</t>
  </si>
  <si>
    <t>Retrava</t>
  </si>
  <si>
    <t>Total</t>
  </si>
  <si>
    <t>RUA: VICENTE ALVES FERREIRA - FAZENDA NOVA - BREJO DA MADRE DE DEUS-PE</t>
  </si>
  <si>
    <t>CRONOGRAMA FÍSICO - FINANCEIRO</t>
  </si>
  <si>
    <t>VALOR</t>
  </si>
  <si>
    <t>MESES</t>
  </si>
  <si>
    <t>VALOR GLOBAL:</t>
  </si>
  <si>
    <t>MENSAL</t>
  </si>
  <si>
    <t>ACUMULADO</t>
  </si>
  <si>
    <t>TOTAL:</t>
  </si>
  <si>
    <t>PAVIMENTAÇÃO EM PARALELOS DE PEDRAS GRANÍTICAS DA RUA VICENTE ALVES FERREIRA - DISTRITO FAZENDA NOVA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</si>
</sst>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_(* #,##0_);_(* \(#,##0\);_(* &quot;-&quot;_);_(@_)"/>
    <numFmt numFmtId="166" formatCode="_(&quot;R$ &quot;* #,##0.00_);_(&quot;R$ &quot;* \(#,##0.00\);_(&quot;R$ &quot;* &quot;-&quot;??_);_(@_)"/>
    <numFmt numFmtId="167" formatCode="_(* #,##0.00_);_(* \(#,##0.00\);_(* &quot;-&quot;??_);_(@_)"/>
    <numFmt numFmtId="168" formatCode="_ &quot;R$&quot;\ * #,##0.00_ ;_ &quot;R$&quot;\ * \-#,##0.00_ ;_ &quot;R$&quot;\ * &quot;-&quot;??_ ;_ @_ "/>
    <numFmt numFmtId="169" formatCode="_-[$R$-416]\ * #,##0.00_-;\-[$R$-416]\ * #,##0.00_-;_-[$R$-416]\ * &quot;-&quot;??_-;_-@_-"/>
    <numFmt numFmtId="170" formatCode="_(* #,##0.00_);_(* \(#,##0.00\);_(* \-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22"/>
      <name val="Arial"/>
      <family val="2"/>
    </font>
    <font>
      <sz val="14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22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66">
    <xf numFmtId="0" fontId="0" fillId="0" borderId="0"/>
    <xf numFmtId="0" fontId="2" fillId="0" borderId="0"/>
    <xf numFmtId="0" fontId="3" fillId="0" borderId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" fillId="0" borderId="0"/>
    <xf numFmtId="0" fontId="6" fillId="0" borderId="0"/>
    <xf numFmtId="0" fontId="8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3" fillId="0" borderId="0" applyFill="0" applyBorder="0" applyAlignment="0" applyProtection="0"/>
    <xf numFmtId="43" fontId="3" fillId="0" borderId="0" applyFont="0" applyFill="0" applyBorder="0" applyAlignment="0" applyProtection="0"/>
    <xf numFmtId="0" fontId="8" fillId="0" borderId="0"/>
    <xf numFmtId="43" fontId="3" fillId="0" borderId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8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8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170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4">
    <xf numFmtId="0" fontId="0" fillId="0" borderId="0" xfId="0"/>
    <xf numFmtId="0" fontId="4" fillId="0" borderId="0" xfId="1" applyFont="1" applyFill="1" applyAlignment="1">
      <alignment vertical="center"/>
    </xf>
    <xf numFmtId="0" fontId="11" fillId="0" borderId="6" xfId="17" applyFont="1" applyFill="1" applyBorder="1" applyAlignment="1">
      <alignment vertical="center" wrapText="1"/>
    </xf>
    <xf numFmtId="0" fontId="11" fillId="0" borderId="7" xfId="17" applyFont="1" applyFill="1" applyBorder="1" applyAlignment="1">
      <alignment vertical="center" wrapText="1"/>
    </xf>
    <xf numFmtId="0" fontId="11" fillId="0" borderId="8" xfId="17" applyFont="1" applyFill="1" applyBorder="1" applyAlignment="1">
      <alignment vertical="center"/>
    </xf>
    <xf numFmtId="0" fontId="11" fillId="0" borderId="9" xfId="17" applyFont="1" applyFill="1" applyBorder="1" applyAlignment="1">
      <alignment vertical="center"/>
    </xf>
    <xf numFmtId="0" fontId="9" fillId="0" borderId="0" xfId="1" applyFont="1" applyFill="1" applyAlignment="1">
      <alignment vertical="center"/>
    </xf>
    <xf numFmtId="0" fontId="4" fillId="0" borderId="0" xfId="1" applyFont="1" applyFill="1" applyBorder="1" applyAlignment="1">
      <alignment vertical="center"/>
    </xf>
    <xf numFmtId="39" fontId="11" fillId="0" borderId="10" xfId="17" applyNumberFormat="1" applyFont="1" applyFill="1" applyBorder="1" applyAlignment="1">
      <alignment horizontal="center" vertical="center"/>
    </xf>
    <xf numFmtId="39" fontId="11" fillId="0" borderId="11" xfId="17" applyNumberFormat="1" applyFont="1" applyFill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18" xfId="1" applyFont="1" applyBorder="1" applyAlignment="1">
      <alignment horizontal="left" vertical="center"/>
    </xf>
    <xf numFmtId="0" fontId="5" fillId="0" borderId="21" xfId="1" applyFont="1" applyBorder="1" applyAlignment="1">
      <alignment horizontal="left" vertical="center" wrapText="1"/>
    </xf>
    <xf numFmtId="0" fontId="4" fillId="0" borderId="0" xfId="18" applyFont="1" applyFill="1" applyBorder="1" applyAlignment="1">
      <alignment horizontal="justify" vertical="center" wrapText="1"/>
    </xf>
    <xf numFmtId="0" fontId="3" fillId="3" borderId="1" xfId="7" applyFont="1" applyFill="1" applyBorder="1" applyAlignment="1" applyProtection="1">
      <alignment horizontal="center" vertical="center" wrapText="1"/>
    </xf>
    <xf numFmtId="0" fontId="3" fillId="0" borderId="1" xfId="7" applyFont="1" applyFill="1" applyBorder="1" applyAlignment="1" applyProtection="1">
      <alignment horizontal="center" vertical="center" shrinkToFit="1"/>
      <protection locked="0"/>
    </xf>
    <xf numFmtId="0" fontId="3" fillId="0" borderId="1" xfId="7" quotePrefix="1" applyFont="1" applyFill="1" applyBorder="1" applyAlignment="1" applyProtection="1">
      <alignment horizontal="center" vertical="center" wrapText="1"/>
      <protection locked="0"/>
    </xf>
    <xf numFmtId="0" fontId="3" fillId="0" borderId="1" xfId="7" applyFont="1" applyFill="1" applyBorder="1" applyAlignment="1" applyProtection="1">
      <alignment horizontal="center" vertical="center" wrapText="1"/>
      <protection locked="0"/>
    </xf>
    <xf numFmtId="0" fontId="3" fillId="3" borderId="1" xfId="7" applyFont="1" applyFill="1" applyBorder="1" applyAlignment="1" applyProtection="1">
      <alignment horizontal="justify" vertical="center" wrapText="1"/>
    </xf>
    <xf numFmtId="0" fontId="3" fillId="4" borderId="1" xfId="7" applyFont="1" applyFill="1" applyBorder="1" applyAlignment="1" applyProtection="1">
      <alignment horizontal="center" vertical="center" wrapText="1"/>
    </xf>
    <xf numFmtId="0" fontId="3" fillId="0" borderId="1" xfId="7" applyFont="1" applyFill="1" applyBorder="1" applyAlignment="1" applyProtection="1">
      <alignment horizontal="justify" vertical="center" wrapText="1"/>
    </xf>
    <xf numFmtId="0" fontId="7" fillId="5" borderId="1" xfId="7" applyFont="1" applyFill="1" applyBorder="1" applyAlignment="1" applyProtection="1">
      <alignment horizontal="left" vertical="center" wrapText="1"/>
      <protection locked="0"/>
    </xf>
    <xf numFmtId="0" fontId="3" fillId="5" borderId="1" xfId="7" applyFont="1" applyFill="1" applyBorder="1" applyAlignment="1" applyProtection="1">
      <alignment horizontal="center" vertical="center" wrapText="1"/>
      <protection locked="0"/>
    </xf>
    <xf numFmtId="0" fontId="3" fillId="5" borderId="1" xfId="7" quotePrefix="1" applyFont="1" applyFill="1" applyBorder="1" applyAlignment="1" applyProtection="1">
      <alignment horizontal="center" vertical="center" wrapText="1"/>
      <protection locked="0"/>
    </xf>
    <xf numFmtId="0" fontId="7" fillId="5" borderId="1" xfId="7" applyFont="1" applyFill="1" applyBorder="1" applyAlignment="1" applyProtection="1">
      <alignment horizontal="left" vertical="center" wrapText="1"/>
    </xf>
    <xf numFmtId="0" fontId="3" fillId="5" borderId="1" xfId="7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7" fillId="4" borderId="1" xfId="7" applyFont="1" applyFill="1" applyBorder="1" applyAlignment="1" applyProtection="1">
      <alignment horizontal="justify" vertical="center" wrapText="1"/>
    </xf>
    <xf numFmtId="0" fontId="7" fillId="4" borderId="1" xfId="7" quotePrefix="1" applyFont="1" applyFill="1" applyBorder="1" applyAlignment="1" applyProtection="1">
      <alignment horizontal="center" vertical="center" wrapText="1"/>
      <protection locked="0"/>
    </xf>
    <xf numFmtId="0" fontId="7" fillId="4" borderId="1" xfId="1" applyFont="1" applyFill="1" applyBorder="1" applyAlignment="1">
      <alignment horizontal="center" vertical="center" wrapText="1"/>
    </xf>
    <xf numFmtId="167" fontId="3" fillId="5" borderId="2" xfId="24" applyFont="1" applyFill="1" applyBorder="1" applyAlignment="1" applyProtection="1">
      <alignment horizontal="center" vertical="center" wrapText="1"/>
      <protection locked="0"/>
    </xf>
    <xf numFmtId="4" fontId="3" fillId="4" borderId="2" xfId="1" applyNumberFormat="1" applyFont="1" applyFill="1" applyBorder="1" applyAlignment="1">
      <alignment horizontal="right" vertical="center"/>
    </xf>
    <xf numFmtId="0" fontId="3" fillId="0" borderId="1" xfId="7" applyFont="1" applyFill="1" applyBorder="1" applyAlignment="1" applyProtection="1">
      <alignment horizontal="left" vertical="center" wrapText="1"/>
    </xf>
    <xf numFmtId="167" fontId="3" fillId="0" borderId="2" xfId="24" applyFont="1" applyFill="1" applyBorder="1" applyAlignment="1" applyProtection="1">
      <alignment horizontal="right" vertical="center" wrapText="1"/>
      <protection locked="0"/>
    </xf>
    <xf numFmtId="4" fontId="3" fillId="0" borderId="2" xfId="1" applyNumberFormat="1" applyFont="1" applyFill="1" applyBorder="1" applyAlignment="1">
      <alignment horizontal="right" vertical="center"/>
    </xf>
    <xf numFmtId="49" fontId="3" fillId="0" borderId="1" xfId="1" applyNumberFormat="1" applyFont="1" applyFill="1" applyBorder="1" applyAlignment="1">
      <alignment horizontal="center" vertical="center" wrapText="1"/>
    </xf>
    <xf numFmtId="166" fontId="3" fillId="0" borderId="1" xfId="3" applyFont="1" applyFill="1" applyBorder="1" applyAlignment="1">
      <alignment horizontal="right" vertical="center"/>
    </xf>
    <xf numFmtId="166" fontId="3" fillId="0" borderId="3" xfId="3" applyFont="1" applyFill="1" applyBorder="1" applyAlignment="1">
      <alignment horizontal="right" vertical="center"/>
    </xf>
    <xf numFmtId="0" fontId="7" fillId="5" borderId="1" xfId="1" applyFont="1" applyFill="1" applyBorder="1" applyAlignment="1">
      <alignment horizontal="center" vertical="center" wrapText="1"/>
    </xf>
    <xf numFmtId="166" fontId="7" fillId="5" borderId="1" xfId="3" applyFont="1" applyFill="1" applyBorder="1" applyAlignment="1">
      <alignment horizontal="center" vertical="center" wrapText="1"/>
    </xf>
    <xf numFmtId="166" fontId="7" fillId="5" borderId="3" xfId="3" applyFont="1" applyFill="1" applyBorder="1" applyAlignment="1">
      <alignment horizontal="center" vertical="center" wrapText="1"/>
    </xf>
    <xf numFmtId="49" fontId="3" fillId="5" borderId="1" xfId="1" applyNumberFormat="1" applyFont="1" applyFill="1" applyBorder="1" applyAlignment="1">
      <alignment horizontal="center" vertical="center" wrapText="1"/>
    </xf>
    <xf numFmtId="166" fontId="3" fillId="5" borderId="1" xfId="3" applyFont="1" applyFill="1" applyBorder="1" applyAlignment="1">
      <alignment horizontal="right" vertical="center"/>
    </xf>
    <xf numFmtId="166" fontId="7" fillId="5" borderId="3" xfId="3" applyFont="1" applyFill="1" applyBorder="1" applyAlignment="1">
      <alignment horizontal="right" vertical="center"/>
    </xf>
    <xf numFmtId="166" fontId="7" fillId="4" borderId="3" xfId="3" applyFont="1" applyFill="1" applyBorder="1" applyAlignment="1">
      <alignment horizontal="right" vertical="center"/>
    </xf>
    <xf numFmtId="0" fontId="3" fillId="0" borderId="1" xfId="1" applyFont="1" applyFill="1" applyBorder="1" applyAlignment="1">
      <alignment horizontal="center" vertical="distributed" wrapText="1"/>
    </xf>
    <xf numFmtId="166" fontId="7" fillId="4" borderId="1" xfId="3" applyFont="1" applyFill="1" applyBorder="1" applyAlignment="1">
      <alignment horizontal="right" vertical="center"/>
    </xf>
    <xf numFmtId="0" fontId="3" fillId="0" borderId="4" xfId="1" applyFont="1" applyFill="1" applyBorder="1" applyAlignment="1">
      <alignment horizontal="center" vertical="center"/>
    </xf>
    <xf numFmtId="0" fontId="7" fillId="5" borderId="4" xfId="1" applyFont="1" applyFill="1" applyBorder="1" applyAlignment="1">
      <alignment horizontal="center" vertical="center" wrapText="1"/>
    </xf>
    <xf numFmtId="0" fontId="7" fillId="5" borderId="4" xfId="1" applyFont="1" applyFill="1" applyBorder="1" applyAlignment="1">
      <alignment horizontal="center" vertical="center"/>
    </xf>
    <xf numFmtId="0" fontId="7" fillId="4" borderId="4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0" fillId="0" borderId="0" xfId="0"/>
    <xf numFmtId="0" fontId="5" fillId="5" borderId="1" xfId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/>
    </xf>
    <xf numFmtId="0" fontId="4" fillId="5" borderId="1" xfId="7" quotePrefix="1" applyFont="1" applyFill="1" applyBorder="1" applyAlignment="1" applyProtection="1">
      <alignment horizontal="center" vertical="center" wrapText="1"/>
      <protection locked="0"/>
    </xf>
    <xf numFmtId="0" fontId="5" fillId="5" borderId="1" xfId="7" applyFont="1" applyFill="1" applyBorder="1" applyAlignment="1" applyProtection="1">
      <alignment horizontal="left" vertical="center" wrapText="1"/>
      <protection locked="0"/>
    </xf>
    <xf numFmtId="0" fontId="4" fillId="5" borderId="1" xfId="7" applyFont="1" applyFill="1" applyBorder="1" applyAlignment="1" applyProtection="1">
      <alignment horizontal="center" vertical="center" wrapText="1"/>
      <protection locked="0"/>
    </xf>
    <xf numFmtId="0" fontId="4" fillId="5" borderId="1" xfId="7" applyFont="1" applyFill="1" applyBorder="1" applyAlignment="1" applyProtection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1" xfId="7" applyFont="1" applyFill="1" applyBorder="1" applyAlignment="1" applyProtection="1">
      <alignment horizontal="center" vertical="center" shrinkToFit="1"/>
      <protection locked="0"/>
    </xf>
    <xf numFmtId="0" fontId="4" fillId="0" borderId="1" xfId="7" applyFont="1" applyFill="1" applyBorder="1" applyAlignment="1" applyProtection="1">
      <alignment horizontal="left" vertical="center" wrapText="1"/>
    </xf>
    <xf numFmtId="0" fontId="4" fillId="3" borderId="1" xfId="7" applyFont="1" applyFill="1" applyBorder="1" applyAlignment="1" applyProtection="1">
      <alignment horizontal="center" vertical="center" wrapText="1"/>
    </xf>
    <xf numFmtId="2" fontId="4" fillId="0" borderId="1" xfId="1" applyNumberFormat="1" applyFont="1" applyBorder="1"/>
    <xf numFmtId="0" fontId="5" fillId="5" borderId="1" xfId="1" applyFont="1" applyFill="1" applyBorder="1" applyAlignment="1">
      <alignment horizontal="center" vertical="center"/>
    </xf>
    <xf numFmtId="49" fontId="4" fillId="5" borderId="1" xfId="1" applyNumberFormat="1" applyFont="1" applyFill="1" applyBorder="1" applyAlignment="1">
      <alignment horizontal="center" vertical="center" wrapText="1"/>
    </xf>
    <xf numFmtId="0" fontId="5" fillId="5" borderId="1" xfId="7" applyFont="1" applyFill="1" applyBorder="1" applyAlignment="1" applyProtection="1">
      <alignment horizontal="left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5" fillId="4" borderId="1" xfId="7" quotePrefix="1" applyFont="1" applyFill="1" applyBorder="1" applyAlignment="1" applyProtection="1">
      <alignment horizontal="center" vertical="center" wrapText="1"/>
      <protection locked="0"/>
    </xf>
    <xf numFmtId="0" fontId="5" fillId="4" borderId="1" xfId="7" applyFont="1" applyFill="1" applyBorder="1" applyAlignment="1" applyProtection="1">
      <alignment horizontal="justify" vertical="center" wrapText="1"/>
    </xf>
    <xf numFmtId="0" fontId="4" fillId="4" borderId="1" xfId="7" applyFont="1" applyFill="1" applyBorder="1" applyAlignment="1" applyProtection="1">
      <alignment horizontal="center" vertical="center" wrapText="1"/>
    </xf>
    <xf numFmtId="0" fontId="4" fillId="4" borderId="1" xfId="1" applyFont="1" applyFill="1" applyBorder="1"/>
    <xf numFmtId="0" fontId="4" fillId="0" borderId="1" xfId="7" quotePrefix="1" applyFont="1" applyFill="1" applyBorder="1" applyAlignment="1" applyProtection="1">
      <alignment horizontal="center" vertical="center" wrapText="1"/>
      <protection locked="0"/>
    </xf>
    <xf numFmtId="0" fontId="4" fillId="0" borderId="1" xfId="7" applyFont="1" applyFill="1" applyBorder="1" applyAlignment="1" applyProtection="1">
      <alignment horizontal="justify" vertical="center" wrapText="1"/>
    </xf>
    <xf numFmtId="0" fontId="4" fillId="0" borderId="1" xfId="1" applyFont="1" applyBorder="1"/>
    <xf numFmtId="0" fontId="4" fillId="0" borderId="1" xfId="1" applyFont="1" applyFill="1" applyBorder="1" applyAlignment="1">
      <alignment horizontal="center" vertical="distributed" wrapText="1"/>
    </xf>
    <xf numFmtId="0" fontId="4" fillId="3" borderId="1" xfId="7" applyFont="1" applyFill="1" applyBorder="1" applyAlignment="1" applyProtection="1">
      <alignment horizontal="justify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4" fillId="0" borderId="1" xfId="7" applyFont="1" applyFill="1" applyBorder="1" applyAlignment="1" applyProtection="1">
      <alignment horizontal="center" vertical="center" wrapText="1"/>
      <protection locked="0"/>
    </xf>
    <xf numFmtId="0" fontId="4" fillId="0" borderId="1" xfId="7" applyFont="1" applyFill="1" applyBorder="1" applyAlignment="1" applyProtection="1">
      <alignment horizontal="right" vertical="center" wrapText="1"/>
    </xf>
    <xf numFmtId="0" fontId="4" fillId="3" borderId="1" xfId="7" applyFont="1" applyFill="1" applyBorder="1" applyAlignment="1" applyProtection="1">
      <alignment horizontal="right" vertical="center" wrapText="1"/>
    </xf>
    <xf numFmtId="39" fontId="11" fillId="0" borderId="30" xfId="17" applyNumberFormat="1" applyFont="1" applyFill="1" applyBorder="1" applyAlignment="1">
      <alignment horizontal="center" vertical="center"/>
    </xf>
    <xf numFmtId="166" fontId="0" fillId="7" borderId="0" xfId="0" applyNumberFormat="1" applyFill="1"/>
    <xf numFmtId="39" fontId="11" fillId="0" borderId="0" xfId="17" applyNumberFormat="1" applyFont="1" applyFill="1" applyBorder="1" applyAlignment="1">
      <alignment horizontal="center" vertical="center"/>
    </xf>
    <xf numFmtId="0" fontId="11" fillId="0" borderId="29" xfId="17" applyFont="1" applyFill="1" applyBorder="1" applyAlignment="1">
      <alignment vertical="center"/>
    </xf>
    <xf numFmtId="0" fontId="11" fillId="0" borderId="6" xfId="17" applyFont="1" applyFill="1" applyBorder="1" applyAlignment="1">
      <alignment vertical="center" wrapText="1"/>
    </xf>
    <xf numFmtId="0" fontId="11" fillId="0" borderId="7" xfId="17" applyFont="1" applyFill="1" applyBorder="1" applyAlignment="1">
      <alignment vertical="center" wrapText="1"/>
    </xf>
    <xf numFmtId="0" fontId="11" fillId="0" borderId="8" xfId="17" applyFont="1" applyFill="1" applyBorder="1" applyAlignment="1">
      <alignment vertical="center"/>
    </xf>
    <xf numFmtId="0" fontId="3" fillId="0" borderId="1" xfId="6" applyBorder="1" applyAlignment="1">
      <alignment horizontal="center" vertical="center"/>
    </xf>
    <xf numFmtId="169" fontId="3" fillId="0" borderId="1" xfId="6" applyNumberFormat="1" applyBorder="1" applyAlignment="1">
      <alignment horizontal="center" vertical="center"/>
    </xf>
    <xf numFmtId="9" fontId="3" fillId="0" borderId="1" xfId="20" applyFont="1" applyBorder="1" applyAlignment="1">
      <alignment horizontal="center" vertical="center"/>
    </xf>
    <xf numFmtId="166" fontId="3" fillId="0" borderId="1" xfId="6" applyNumberFormat="1" applyBorder="1" applyAlignment="1">
      <alignment horizontal="center" vertical="center"/>
    </xf>
    <xf numFmtId="9" fontId="3" fillId="0" borderId="1" xfId="6" applyNumberFormat="1" applyBorder="1" applyAlignment="1">
      <alignment horizontal="center" vertical="center"/>
    </xf>
    <xf numFmtId="0" fontId="13" fillId="0" borderId="7" xfId="17" applyFont="1" applyFill="1" applyBorder="1" applyAlignment="1">
      <alignment horizontal="center" vertical="center"/>
    </xf>
    <xf numFmtId="0" fontId="13" fillId="0" borderId="6" xfId="17" applyFont="1" applyFill="1" applyBorder="1" applyAlignment="1">
      <alignment horizontal="center" vertical="center"/>
    </xf>
    <xf numFmtId="0" fontId="13" fillId="0" borderId="5" xfId="17" applyFont="1" applyFill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26" xfId="1" applyFont="1" applyBorder="1" applyAlignment="1">
      <alignment horizontal="center" vertical="center"/>
    </xf>
    <xf numFmtId="0" fontId="11" fillId="0" borderId="12" xfId="17" applyFont="1" applyFill="1" applyBorder="1" applyAlignment="1">
      <alignment horizontal="center" vertical="center" wrapText="1"/>
    </xf>
    <xf numFmtId="0" fontId="11" fillId="0" borderId="13" xfId="17" applyFont="1" applyFill="1" applyBorder="1" applyAlignment="1">
      <alignment horizontal="center" vertical="center" wrapText="1"/>
    </xf>
    <xf numFmtId="0" fontId="11" fillId="0" borderId="12" xfId="17" applyFont="1" applyFill="1" applyBorder="1" applyAlignment="1">
      <alignment horizontal="left" vertical="center" wrapText="1"/>
    </xf>
    <xf numFmtId="0" fontId="11" fillId="0" borderId="0" xfId="17" applyFont="1" applyFill="1" applyBorder="1" applyAlignment="1">
      <alignment horizontal="left" vertical="center" wrapText="1"/>
    </xf>
    <xf numFmtId="49" fontId="14" fillId="0" borderId="14" xfId="17" applyNumberFormat="1" applyFont="1" applyFill="1" applyBorder="1" applyAlignment="1">
      <alignment horizontal="center" vertical="center" wrapText="1"/>
    </xf>
    <xf numFmtId="49" fontId="14" fillId="0" borderId="13" xfId="17" applyNumberFormat="1" applyFont="1" applyFill="1" applyBorder="1" applyAlignment="1">
      <alignment horizontal="center" vertical="center" wrapText="1"/>
    </xf>
    <xf numFmtId="49" fontId="14" fillId="0" borderId="15" xfId="17" applyNumberFormat="1" applyFont="1" applyFill="1" applyBorder="1" applyAlignment="1">
      <alignment horizontal="center" vertical="center" wrapText="1"/>
    </xf>
    <xf numFmtId="49" fontId="14" fillId="0" borderId="11" xfId="17" applyNumberFormat="1" applyFont="1" applyFill="1" applyBorder="1" applyAlignment="1">
      <alignment horizontal="center" vertical="center" wrapText="1"/>
    </xf>
    <xf numFmtId="0" fontId="11" fillId="0" borderId="6" xfId="17" applyFont="1" applyFill="1" applyBorder="1" applyAlignment="1">
      <alignment horizontal="center" vertical="center" wrapText="1"/>
    </xf>
    <xf numFmtId="0" fontId="11" fillId="0" borderId="22" xfId="17" applyFont="1" applyFill="1" applyBorder="1" applyAlignment="1">
      <alignment horizontal="left" vertical="center" wrapText="1"/>
    </xf>
    <xf numFmtId="39" fontId="11" fillId="0" borderId="12" xfId="17" applyNumberFormat="1" applyFont="1" applyFill="1" applyBorder="1" applyAlignment="1">
      <alignment horizontal="center" vertical="center"/>
    </xf>
    <xf numFmtId="39" fontId="11" fillId="0" borderId="13" xfId="17" applyNumberFormat="1" applyFont="1" applyFill="1" applyBorder="1" applyAlignment="1">
      <alignment horizontal="center" vertical="center"/>
    </xf>
    <xf numFmtId="39" fontId="11" fillId="0" borderId="14" xfId="17" applyNumberFormat="1" applyFont="1" applyFill="1" applyBorder="1" applyAlignment="1">
      <alignment horizontal="center" vertical="center"/>
    </xf>
    <xf numFmtId="39" fontId="11" fillId="0" borderId="15" xfId="17" applyNumberFormat="1" applyFont="1" applyFill="1" applyBorder="1" applyAlignment="1">
      <alignment horizontal="center" vertical="center"/>
    </xf>
    <xf numFmtId="39" fontId="11" fillId="0" borderId="18" xfId="17" applyNumberFormat="1" applyFont="1" applyFill="1" applyBorder="1" applyAlignment="1">
      <alignment horizontal="left" vertical="center" wrapText="1"/>
    </xf>
    <xf numFmtId="4" fontId="11" fillId="2" borderId="19" xfId="1" applyNumberFormat="1" applyFont="1" applyFill="1" applyBorder="1" applyAlignment="1">
      <alignment horizontal="center" vertical="center" wrapText="1"/>
    </xf>
    <xf numFmtId="4" fontId="11" fillId="2" borderId="20" xfId="1" applyNumberFormat="1" applyFont="1" applyFill="1" applyBorder="1" applyAlignment="1">
      <alignment horizontal="center" vertical="center" wrapText="1"/>
    </xf>
    <xf numFmtId="4" fontId="11" fillId="2" borderId="16" xfId="1" applyNumberFormat="1" applyFont="1" applyFill="1" applyBorder="1" applyAlignment="1">
      <alignment horizontal="center" vertical="center" wrapText="1"/>
    </xf>
    <xf numFmtId="4" fontId="11" fillId="2" borderId="17" xfId="1" applyNumberFormat="1" applyFont="1" applyFill="1" applyBorder="1" applyAlignment="1">
      <alignment horizontal="center" vertical="center" wrapText="1"/>
    </xf>
    <xf numFmtId="4" fontId="11" fillId="2" borderId="23" xfId="1" applyNumberFormat="1" applyFont="1" applyFill="1" applyBorder="1" applyAlignment="1">
      <alignment horizontal="center" vertical="center" wrapText="1"/>
    </xf>
    <xf numFmtId="4" fontId="11" fillId="2" borderId="24" xfId="1" applyNumberFormat="1" applyFont="1" applyFill="1" applyBorder="1" applyAlignment="1">
      <alignment horizontal="center" vertical="center" wrapText="1"/>
    </xf>
    <xf numFmtId="0" fontId="0" fillId="7" borderId="28" xfId="0" applyFill="1" applyBorder="1" applyAlignment="1">
      <alignment horizontal="center" vertical="center"/>
    </xf>
    <xf numFmtId="4" fontId="11" fillId="2" borderId="21" xfId="1" applyNumberFormat="1" applyFont="1" applyFill="1" applyBorder="1" applyAlignment="1">
      <alignment horizontal="center" vertical="center" wrapText="1"/>
    </xf>
    <xf numFmtId="4" fontId="11" fillId="2" borderId="2" xfId="1" applyNumberFormat="1" applyFont="1" applyFill="1" applyBorder="1" applyAlignment="1">
      <alignment horizontal="center" vertical="center" wrapText="1"/>
    </xf>
    <xf numFmtId="4" fontId="11" fillId="2" borderId="25" xfId="1" applyNumberFormat="1" applyFont="1" applyFill="1" applyBorder="1" applyAlignment="1">
      <alignment horizontal="center" vertical="center" wrapText="1"/>
    </xf>
    <xf numFmtId="0" fontId="10" fillId="7" borderId="1" xfId="1" applyFont="1" applyFill="1" applyBorder="1" applyAlignment="1">
      <alignment horizontal="center" vertical="center"/>
    </xf>
    <xf numFmtId="0" fontId="3" fillId="7" borderId="1" xfId="1" applyFont="1" applyFill="1" applyBorder="1" applyAlignment="1">
      <alignment horizontal="center" vertical="center"/>
    </xf>
    <xf numFmtId="0" fontId="3" fillId="6" borderId="17" xfId="1" applyFont="1" applyFill="1" applyBorder="1" applyAlignment="1">
      <alignment horizontal="center"/>
    </xf>
    <xf numFmtId="0" fontId="3" fillId="6" borderId="25" xfId="1" applyFont="1" applyFill="1" applyBorder="1" applyAlignment="1">
      <alignment horizontal="center"/>
    </xf>
    <xf numFmtId="4" fontId="12" fillId="2" borderId="24" xfId="1" applyNumberFormat="1" applyFont="1" applyFill="1" applyBorder="1" applyAlignment="1">
      <alignment horizontal="center" vertical="center" wrapText="1"/>
    </xf>
    <xf numFmtId="4" fontId="12" fillId="2" borderId="17" xfId="1" applyNumberFormat="1" applyFont="1" applyFill="1" applyBorder="1" applyAlignment="1">
      <alignment horizontal="center" vertical="center" wrapText="1"/>
    </xf>
    <xf numFmtId="4" fontId="12" fillId="6" borderId="17" xfId="1" applyNumberFormat="1" applyFont="1" applyFill="1" applyBorder="1" applyAlignment="1">
      <alignment horizontal="center" vertical="center" wrapText="1"/>
    </xf>
    <xf numFmtId="0" fontId="11" fillId="0" borderId="28" xfId="17" applyFont="1" applyFill="1" applyBorder="1" applyAlignment="1">
      <alignment horizontal="left" vertical="center" wrapText="1"/>
    </xf>
    <xf numFmtId="0" fontId="11" fillId="0" borderId="0" xfId="17" applyFont="1" applyFill="1" applyBorder="1" applyAlignment="1">
      <alignment horizontal="center" vertical="center" wrapText="1"/>
    </xf>
    <xf numFmtId="49" fontId="14" fillId="0" borderId="27" xfId="17" applyNumberFormat="1" applyFont="1" applyFill="1" applyBorder="1" applyAlignment="1">
      <alignment horizontal="center" vertical="center" wrapText="1"/>
    </xf>
    <xf numFmtId="0" fontId="11" fillId="0" borderId="1" xfId="17" applyFont="1" applyFill="1" applyBorder="1" applyAlignment="1">
      <alignment horizontal="left" vertical="center" wrapText="1"/>
    </xf>
    <xf numFmtId="0" fontId="7" fillId="3" borderId="1" xfId="18" applyFont="1" applyFill="1" applyBorder="1" applyAlignment="1">
      <alignment horizontal="center" vertical="center" wrapText="1"/>
    </xf>
    <xf numFmtId="0" fontId="3" fillId="3" borderId="1" xfId="6" applyFill="1" applyBorder="1" applyAlignment="1">
      <alignment horizontal="center" vertical="center"/>
    </xf>
    <xf numFmtId="39" fontId="11" fillId="0" borderId="27" xfId="17" applyNumberFormat="1" applyFont="1" applyFill="1" applyBorder="1" applyAlignment="1">
      <alignment horizontal="center" vertical="center"/>
    </xf>
    <xf numFmtId="0" fontId="3" fillId="0" borderId="1" xfId="6" applyBorder="1" applyAlignment="1">
      <alignment horizontal="center" vertical="center"/>
    </xf>
    <xf numFmtId="0" fontId="3" fillId="0" borderId="1" xfId="6" applyFont="1" applyBorder="1" applyAlignment="1">
      <alignment horizontal="center" vertical="center"/>
    </xf>
    <xf numFmtId="169" fontId="3" fillId="0" borderId="1" xfId="6" applyNumberFormat="1" applyBorder="1" applyAlignment="1">
      <alignment horizontal="center" vertical="center"/>
    </xf>
    <xf numFmtId="0" fontId="13" fillId="0" borderId="1" xfId="17" applyFont="1" applyFill="1" applyBorder="1" applyAlignment="1">
      <alignment horizontal="center" vertical="center"/>
    </xf>
    <xf numFmtId="166" fontId="3" fillId="0" borderId="1" xfId="4" applyFont="1" applyBorder="1" applyAlignment="1">
      <alignment horizontal="center" vertical="center"/>
    </xf>
  </cellXfs>
  <cellStyles count="66">
    <cellStyle name="0,0_x000d__x000a_NA_x000d__x000a_" xfId="2"/>
    <cellStyle name="Moeda 2" xfId="4"/>
    <cellStyle name="Moeda 3" xfId="3"/>
    <cellStyle name="Moeda 3 2" xfId="37"/>
    <cellStyle name="Moeda 4" xfId="64"/>
    <cellStyle name="Moeda 5" xfId="65"/>
    <cellStyle name="Moeda 6 2" xfId="5"/>
    <cellStyle name="Normal" xfId="0" builtinId="0"/>
    <cellStyle name="Normal 2" xfId="6"/>
    <cellStyle name="Normal 2 2" xfId="7"/>
    <cellStyle name="Normal 2 2 2" xfId="8"/>
    <cellStyle name="Normal 2 3" xfId="35"/>
    <cellStyle name="Normal 2 3 2" xfId="39"/>
    <cellStyle name="Normal 2 3 3" xfId="40"/>
    <cellStyle name="Normal 2 3 4" xfId="38"/>
    <cellStyle name="Normal 2 4" xfId="41"/>
    <cellStyle name="Normal 2 5" xfId="31"/>
    <cellStyle name="Normal 3" xfId="9"/>
    <cellStyle name="Normal 3 2" xfId="42"/>
    <cellStyle name="Normal 3 2 2" xfId="43"/>
    <cellStyle name="Normal 3 2 3" xfId="44"/>
    <cellStyle name="Normal 3 3" xfId="45"/>
    <cellStyle name="Normal 4" xfId="10"/>
    <cellStyle name="Normal 4 10" xfId="11"/>
    <cellStyle name="Normal 4 10 16" xfId="12"/>
    <cellStyle name="Normal 4 11 2" xfId="13"/>
    <cellStyle name="Normal 4 2" xfId="46"/>
    <cellStyle name="Normal 4 2 2" xfId="47"/>
    <cellStyle name="Normal 4 7 2 2 2" xfId="14"/>
    <cellStyle name="Normal 5" xfId="15"/>
    <cellStyle name="Normal 5 2" xfId="48"/>
    <cellStyle name="Normal 6" xfId="1"/>
    <cellStyle name="Normal 6 2" xfId="16"/>
    <cellStyle name="Normal 6 3" xfId="49"/>
    <cellStyle name="Normal 7" xfId="50"/>
    <cellStyle name="Normal 8" xfId="28"/>
    <cellStyle name="Normal_C%C3%B3pia de MEMORIA(1)" xfId="17"/>
    <cellStyle name="Normal_cronograma 6 meses 2" xfId="18"/>
    <cellStyle name="Porcentagem 2" xfId="20"/>
    <cellStyle name="Porcentagem 2 2" xfId="51"/>
    <cellStyle name="Porcentagem 2 2 2" xfId="52"/>
    <cellStyle name="Porcentagem 3" xfId="21"/>
    <cellStyle name="Porcentagem 3 2" xfId="53"/>
    <cellStyle name="Porcentagem 4" xfId="19"/>
    <cellStyle name="Porcentagem 4 2" xfId="54"/>
    <cellStyle name="Porcentagem 5" xfId="55"/>
    <cellStyle name="Porcentagem 6" xfId="36"/>
    <cellStyle name="Separador de milhares 2" xfId="22"/>
    <cellStyle name="Separador de milhares 2 2" xfId="56"/>
    <cellStyle name="Separador de milhares 2 2 2" xfId="57"/>
    <cellStyle name="Separador de milhares 2 3" xfId="33"/>
    <cellStyle name="Separador de milhares 3" xfId="23"/>
    <cellStyle name="Separador de milhares 3 2" xfId="58"/>
    <cellStyle name="Separador de milhares 3 3" xfId="30"/>
    <cellStyle name="Separador de milhares 3 4" xfId="34"/>
    <cellStyle name="Separador de milhares 4" xfId="59"/>
    <cellStyle name="Separador de milhares 4 2" xfId="60"/>
    <cellStyle name="Vírgula 2" xfId="25"/>
    <cellStyle name="Vírgula 2 2" xfId="61"/>
    <cellStyle name="Vírgula 2 3" xfId="29"/>
    <cellStyle name="Vírgula 2 4" xfId="32"/>
    <cellStyle name="Vírgula 3" xfId="26"/>
    <cellStyle name="Vírgula 3 2" xfId="63"/>
    <cellStyle name="Vírgula 3 3" xfId="62"/>
    <cellStyle name="Vírgula 3 4" xfId="27"/>
    <cellStyle name="Vírgula 4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180976</xdr:colOff>
      <xdr:row>0</xdr:row>
      <xdr:rowOff>104775</xdr:rowOff>
    </xdr:from>
    <xdr:to>
      <xdr:col>0</xdr:col>
      <xdr:colOff>1038226</xdr:colOff>
      <xdr:row>0</xdr:row>
      <xdr:rowOff>695325</xdr:rowOff>
    </xdr:to>
    <xdr:pic>
      <xdr:nvPicPr>
        <xdr:cNvPr id="2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6" y="104775"/>
          <a:ext cx="857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47625</xdr:rowOff>
    </xdr:from>
    <xdr:to>
      <xdr:col>1</xdr:col>
      <xdr:colOff>466725</xdr:colOff>
      <xdr:row>0</xdr:row>
      <xdr:rowOff>638175</xdr:rowOff>
    </xdr:to>
    <xdr:pic>
      <xdr:nvPicPr>
        <xdr:cNvPr id="2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7625"/>
          <a:ext cx="857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workbookViewId="0">
      <selection activeCell="B2" sqref="B2:E2"/>
    </sheetView>
  </sheetViews>
  <sheetFormatPr defaultRowHeight="15" x14ac:dyDescent="0.25"/>
  <cols>
    <col min="1" max="1" width="17.42578125" customWidth="1"/>
    <col min="2" max="2" width="9" customWidth="1"/>
    <col min="4" max="4" width="48.5703125" customWidth="1"/>
    <col min="5" max="5" width="11.28515625" customWidth="1"/>
    <col min="6" max="6" width="13.7109375" customWidth="1"/>
    <col min="8" max="8" width="12.5703125" customWidth="1"/>
    <col min="9" max="9" width="13.28515625" customWidth="1"/>
    <col min="10" max="10" width="16.7109375" customWidth="1"/>
    <col min="15" max="15" width="13.42578125" customWidth="1"/>
  </cols>
  <sheetData>
    <row r="1" spans="1:15" ht="58.5" customHeight="1" thickBot="1" x14ac:dyDescent="0.3">
      <c r="A1" s="3"/>
      <c r="B1" s="2"/>
      <c r="C1" s="108" t="s">
        <v>0</v>
      </c>
      <c r="D1" s="108"/>
      <c r="E1" s="108"/>
      <c r="F1" s="100" t="s">
        <v>1</v>
      </c>
      <c r="G1" s="100"/>
      <c r="H1" s="100"/>
      <c r="I1" s="100"/>
      <c r="J1" s="101"/>
      <c r="K1" s="1"/>
    </row>
    <row r="2" spans="1:15" ht="33.75" customHeight="1" x14ac:dyDescent="0.25">
      <c r="A2" s="4" t="s">
        <v>2</v>
      </c>
      <c r="B2" s="114" t="s">
        <v>74</v>
      </c>
      <c r="C2" s="114"/>
      <c r="D2" s="114"/>
      <c r="E2" s="114"/>
      <c r="F2" s="112" t="s">
        <v>3</v>
      </c>
      <c r="G2" s="110"/>
      <c r="H2" s="111"/>
      <c r="I2" s="104" t="s">
        <v>4</v>
      </c>
      <c r="J2" s="105"/>
      <c r="K2" s="1"/>
    </row>
    <row r="3" spans="1:15" ht="15.75" thickBot="1" x14ac:dyDescent="0.3">
      <c r="A3" s="5" t="s">
        <v>5</v>
      </c>
      <c r="B3" s="109" t="s">
        <v>8</v>
      </c>
      <c r="C3" s="109"/>
      <c r="D3" s="109"/>
      <c r="E3" s="109"/>
      <c r="F3" s="113"/>
      <c r="G3" s="8"/>
      <c r="H3" s="9"/>
      <c r="I3" s="106"/>
      <c r="J3" s="107"/>
      <c r="K3" s="7"/>
    </row>
    <row r="4" spans="1:15" ht="15.75" thickBot="1" x14ac:dyDescent="0.3">
      <c r="A4" s="102" t="s">
        <v>6</v>
      </c>
      <c r="B4" s="102"/>
      <c r="C4" s="102"/>
      <c r="D4" s="102"/>
      <c r="E4" s="102"/>
      <c r="F4" s="103"/>
      <c r="G4" s="103"/>
      <c r="H4" s="103"/>
      <c r="I4" s="103"/>
      <c r="J4" s="103"/>
      <c r="K4" s="103"/>
    </row>
    <row r="5" spans="1:15" ht="29.25" thickBot="1" x14ac:dyDescent="0.3">
      <c r="A5" s="95" t="s">
        <v>7</v>
      </c>
      <c r="B5" s="96"/>
      <c r="C5" s="96"/>
      <c r="D5" s="96"/>
      <c r="E5" s="96"/>
      <c r="F5" s="96"/>
      <c r="G5" s="96"/>
      <c r="H5" s="96"/>
      <c r="I5" s="96"/>
      <c r="J5" s="97"/>
      <c r="K5" s="6"/>
    </row>
    <row r="6" spans="1:15" ht="15.75" thickBot="1" x14ac:dyDescent="0.3">
      <c r="A6" s="12"/>
      <c r="B6" s="10"/>
      <c r="C6" s="11"/>
      <c r="D6" s="98"/>
      <c r="E6" s="98"/>
      <c r="F6" s="98"/>
      <c r="G6" s="98"/>
      <c r="H6" s="98"/>
      <c r="I6" s="98"/>
      <c r="J6" s="99"/>
      <c r="K6" s="1"/>
    </row>
    <row r="7" spans="1:15" x14ac:dyDescent="0.25">
      <c r="A7" s="119" t="s">
        <v>9</v>
      </c>
      <c r="B7" s="117" t="s">
        <v>10</v>
      </c>
      <c r="C7" s="117" t="s">
        <v>11</v>
      </c>
      <c r="D7" s="117" t="s">
        <v>12</v>
      </c>
      <c r="E7" s="117" t="s">
        <v>13</v>
      </c>
      <c r="F7" s="122" t="s">
        <v>14</v>
      </c>
      <c r="G7" s="117" t="s">
        <v>15</v>
      </c>
      <c r="H7" s="117" t="s">
        <v>16</v>
      </c>
      <c r="I7" s="117" t="s">
        <v>17</v>
      </c>
      <c r="J7" s="115" t="s">
        <v>18</v>
      </c>
    </row>
    <row r="8" spans="1:15" x14ac:dyDescent="0.25">
      <c r="A8" s="120"/>
      <c r="B8" s="118"/>
      <c r="C8" s="118"/>
      <c r="D8" s="118"/>
      <c r="E8" s="118"/>
      <c r="F8" s="123"/>
      <c r="G8" s="124"/>
      <c r="H8" s="118"/>
      <c r="I8" s="118"/>
      <c r="J8" s="116"/>
    </row>
    <row r="9" spans="1:15" x14ac:dyDescent="0.25">
      <c r="A9" s="48" t="s">
        <v>19</v>
      </c>
      <c r="B9" s="38"/>
      <c r="C9" s="23"/>
      <c r="D9" s="21" t="s">
        <v>20</v>
      </c>
      <c r="E9" s="22"/>
      <c r="F9" s="30"/>
      <c r="G9" s="30"/>
      <c r="H9" s="39"/>
      <c r="I9" s="39"/>
      <c r="J9" s="40">
        <f>J10</f>
        <v>3035.92</v>
      </c>
    </row>
    <row r="10" spans="1:15" ht="25.5" x14ac:dyDescent="0.25">
      <c r="A10" s="47" t="s">
        <v>21</v>
      </c>
      <c r="B10" s="35" t="s">
        <v>22</v>
      </c>
      <c r="C10" s="15" t="s">
        <v>23</v>
      </c>
      <c r="D10" s="32" t="s">
        <v>24</v>
      </c>
      <c r="E10" s="14" t="s">
        <v>25</v>
      </c>
      <c r="F10" s="33">
        <v>8</v>
      </c>
      <c r="G10" s="33">
        <v>316.24</v>
      </c>
      <c r="H10" s="36">
        <v>379.49</v>
      </c>
      <c r="I10" s="36">
        <f>(F10*G10)</f>
        <v>2529.92</v>
      </c>
      <c r="J10" s="37">
        <f>(H10*F10)</f>
        <v>3035.92</v>
      </c>
    </row>
    <row r="11" spans="1:15" x14ac:dyDescent="0.25">
      <c r="A11" s="49" t="s">
        <v>26</v>
      </c>
      <c r="B11" s="41"/>
      <c r="C11" s="23"/>
      <c r="D11" s="24" t="s">
        <v>50</v>
      </c>
      <c r="E11" s="25"/>
      <c r="F11" s="30"/>
      <c r="G11" s="30"/>
      <c r="H11" s="42"/>
      <c r="I11" s="42"/>
      <c r="J11" s="43">
        <f>(J12+J18)</f>
        <v>154426.43100000001</v>
      </c>
    </row>
    <row r="12" spans="1:15" x14ac:dyDescent="0.25">
      <c r="A12" s="50" t="s">
        <v>27</v>
      </c>
      <c r="B12" s="29"/>
      <c r="C12" s="28"/>
      <c r="D12" s="27" t="s">
        <v>28</v>
      </c>
      <c r="E12" s="19"/>
      <c r="F12" s="31"/>
      <c r="G12" s="31"/>
      <c r="H12" s="46"/>
      <c r="I12" s="46"/>
      <c r="J12" s="44">
        <f>(J13+J14+J15+J16+J17)</f>
        <v>154218.91100000002</v>
      </c>
    </row>
    <row r="13" spans="1:15" ht="25.5" x14ac:dyDescent="0.25">
      <c r="A13" s="47" t="s">
        <v>29</v>
      </c>
      <c r="B13" s="35" t="s">
        <v>22</v>
      </c>
      <c r="C13" s="16" t="s">
        <v>30</v>
      </c>
      <c r="D13" s="20" t="s">
        <v>31</v>
      </c>
      <c r="E13" s="14" t="s">
        <v>32</v>
      </c>
      <c r="F13" s="34">
        <v>1800</v>
      </c>
      <c r="G13" s="34">
        <v>1.36</v>
      </c>
      <c r="H13" s="36">
        <v>1.63</v>
      </c>
      <c r="I13" s="36">
        <f t="shared" ref="I13:I17" si="0">(F13*G13)</f>
        <v>2448</v>
      </c>
      <c r="J13" s="37">
        <f t="shared" ref="J13:J17" si="1">(H13*F13)</f>
        <v>2934</v>
      </c>
    </row>
    <row r="14" spans="1:15" ht="76.5" x14ac:dyDescent="0.25">
      <c r="A14" s="47" t="s">
        <v>33</v>
      </c>
      <c r="B14" s="45" t="s">
        <v>22</v>
      </c>
      <c r="C14" s="15" t="s">
        <v>34</v>
      </c>
      <c r="D14" s="18" t="s">
        <v>35</v>
      </c>
      <c r="E14" s="14" t="s">
        <v>36</v>
      </c>
      <c r="F14" s="34">
        <v>618</v>
      </c>
      <c r="G14" s="34">
        <v>33.06</v>
      </c>
      <c r="H14" s="36">
        <v>39.67</v>
      </c>
      <c r="I14" s="36">
        <f t="shared" si="0"/>
        <v>20431.080000000002</v>
      </c>
      <c r="J14" s="37">
        <f t="shared" si="1"/>
        <v>24516.06</v>
      </c>
    </row>
    <row r="15" spans="1:15" ht="96.75" customHeight="1" x14ac:dyDescent="0.25">
      <c r="A15" s="47" t="s">
        <v>37</v>
      </c>
      <c r="B15" s="45" t="s">
        <v>22</v>
      </c>
      <c r="C15" s="18">
        <v>94274</v>
      </c>
      <c r="D15" s="18" t="s">
        <v>52</v>
      </c>
      <c r="E15" s="14" t="s">
        <v>36</v>
      </c>
      <c r="F15" s="34">
        <v>6.5</v>
      </c>
      <c r="G15" s="34">
        <v>35.979999999999997</v>
      </c>
      <c r="H15" s="36">
        <v>39.67</v>
      </c>
      <c r="I15" s="36">
        <f>(F15*G15)</f>
        <v>233.86999999999998</v>
      </c>
      <c r="J15" s="37">
        <f>(H15*F15)</f>
        <v>257.85500000000002</v>
      </c>
      <c r="O15" s="13"/>
    </row>
    <row r="16" spans="1:15" ht="89.25" x14ac:dyDescent="0.25">
      <c r="A16" s="47" t="s">
        <v>41</v>
      </c>
      <c r="B16" s="26" t="s">
        <v>38</v>
      </c>
      <c r="C16" s="16" t="s">
        <v>39</v>
      </c>
      <c r="D16" s="18" t="s">
        <v>40</v>
      </c>
      <c r="E16" s="14" t="s">
        <v>36</v>
      </c>
      <c r="F16" s="34">
        <v>600</v>
      </c>
      <c r="G16" s="34">
        <v>28.2</v>
      </c>
      <c r="H16" s="36">
        <v>33.840000000000003</v>
      </c>
      <c r="I16" s="36">
        <f t="shared" si="0"/>
        <v>16920</v>
      </c>
      <c r="J16" s="37">
        <f t="shared" si="1"/>
        <v>20304.000000000004</v>
      </c>
    </row>
    <row r="17" spans="1:10" ht="51" x14ac:dyDescent="0.25">
      <c r="A17" s="47" t="s">
        <v>51</v>
      </c>
      <c r="B17" s="35" t="s">
        <v>38</v>
      </c>
      <c r="C17" s="15" t="s">
        <v>42</v>
      </c>
      <c r="D17" s="18" t="s">
        <v>43</v>
      </c>
      <c r="E17" s="14" t="s">
        <v>32</v>
      </c>
      <c r="F17" s="34">
        <v>1633.2</v>
      </c>
      <c r="G17" s="34">
        <v>54.19</v>
      </c>
      <c r="H17" s="36">
        <v>65.03</v>
      </c>
      <c r="I17" s="36">
        <f t="shared" si="0"/>
        <v>88503.107999999993</v>
      </c>
      <c r="J17" s="37">
        <f t="shared" si="1"/>
        <v>106206.996</v>
      </c>
    </row>
    <row r="18" spans="1:10" x14ac:dyDescent="0.25">
      <c r="A18" s="50" t="s">
        <v>44</v>
      </c>
      <c r="B18" s="29"/>
      <c r="C18" s="28"/>
      <c r="D18" s="27" t="s">
        <v>45</v>
      </c>
      <c r="E18" s="19"/>
      <c r="F18" s="31"/>
      <c r="G18" s="31"/>
      <c r="H18" s="46"/>
      <c r="I18" s="46"/>
      <c r="J18" s="44">
        <v>207.52</v>
      </c>
    </row>
    <row r="19" spans="1:10" ht="25.5" x14ac:dyDescent="0.25">
      <c r="A19" s="51" t="s">
        <v>46</v>
      </c>
      <c r="B19" s="26" t="s">
        <v>22</v>
      </c>
      <c r="C19" s="17" t="s">
        <v>47</v>
      </c>
      <c r="D19" s="18" t="s">
        <v>48</v>
      </c>
      <c r="E19" s="14" t="s">
        <v>49</v>
      </c>
      <c r="F19" s="34">
        <v>2</v>
      </c>
      <c r="G19" s="34">
        <v>86.47</v>
      </c>
      <c r="H19" s="36">
        <v>103.76</v>
      </c>
      <c r="I19" s="36">
        <v>172.94</v>
      </c>
      <c r="J19" s="37">
        <v>207.52</v>
      </c>
    </row>
    <row r="20" spans="1:10" x14ac:dyDescent="0.25">
      <c r="A20" s="121" t="s">
        <v>73</v>
      </c>
      <c r="B20" s="121"/>
      <c r="C20" s="121"/>
      <c r="D20" s="121"/>
      <c r="E20" s="121"/>
      <c r="F20" s="121"/>
      <c r="G20" s="121"/>
      <c r="H20" s="121"/>
      <c r="I20" s="121"/>
      <c r="J20" s="84">
        <f>(J11+J9)</f>
        <v>157462.35100000002</v>
      </c>
    </row>
  </sheetData>
  <mergeCells count="21">
    <mergeCell ref="A7:A8"/>
    <mergeCell ref="A20:I20"/>
    <mergeCell ref="F7:F8"/>
    <mergeCell ref="G7:G8"/>
    <mergeCell ref="C7:C8"/>
    <mergeCell ref="J7:J8"/>
    <mergeCell ref="B7:B8"/>
    <mergeCell ref="I7:I8"/>
    <mergeCell ref="D7:D8"/>
    <mergeCell ref="H7:H8"/>
    <mergeCell ref="E7:E8"/>
    <mergeCell ref="A5:J5"/>
    <mergeCell ref="D6:J6"/>
    <mergeCell ref="F1:J1"/>
    <mergeCell ref="A4:K4"/>
    <mergeCell ref="I2:J3"/>
    <mergeCell ref="C1:E1"/>
    <mergeCell ref="B3:E3"/>
    <mergeCell ref="G2:H2"/>
    <mergeCell ref="F2:F3"/>
    <mergeCell ref="B2:E2"/>
  </mergeCells>
  <pageMargins left="0.51181102362204722" right="0.51181102362204722" top="0.78740157480314965" bottom="0.78740157480314965" header="0.31496062992125984" footer="0.31496062992125984"/>
  <pageSetup paperSize="9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8"/>
  <sheetViews>
    <sheetView workbookViewId="0">
      <selection activeCell="N12" sqref="N12"/>
    </sheetView>
  </sheetViews>
  <sheetFormatPr defaultRowHeight="15" x14ac:dyDescent="0.25"/>
  <cols>
    <col min="4" max="4" width="42.140625" customWidth="1"/>
    <col min="6" max="6" width="11.5703125" customWidth="1"/>
    <col min="7" max="7" width="14.7109375" customWidth="1"/>
    <col min="8" max="8" width="12.42578125" customWidth="1"/>
    <col min="9" max="9" width="14" customWidth="1"/>
    <col min="10" max="10" width="11.85546875" customWidth="1"/>
  </cols>
  <sheetData>
    <row r="2" spans="1:10" ht="15" customHeight="1" x14ac:dyDescent="0.25">
      <c r="A2" s="125" t="s">
        <v>53</v>
      </c>
      <c r="B2" s="125"/>
      <c r="C2" s="125"/>
      <c r="D2" s="125"/>
      <c r="E2" s="125"/>
      <c r="F2" s="125"/>
      <c r="G2" s="125"/>
      <c r="H2" s="125"/>
      <c r="I2" s="125"/>
      <c r="J2" s="125"/>
    </row>
    <row r="3" spans="1:10" ht="15" customHeight="1" x14ac:dyDescent="0.25">
      <c r="A3" s="125"/>
      <c r="B3" s="125"/>
      <c r="C3" s="125"/>
      <c r="D3" s="125"/>
      <c r="E3" s="125"/>
      <c r="F3" s="125"/>
      <c r="G3" s="125"/>
      <c r="H3" s="125"/>
      <c r="I3" s="125"/>
      <c r="J3" s="125"/>
    </row>
    <row r="4" spans="1:10" ht="15.75" customHeight="1" x14ac:dyDescent="0.25">
      <c r="A4" s="126" t="s">
        <v>66</v>
      </c>
      <c r="B4" s="126"/>
      <c r="C4" s="126"/>
      <c r="D4" s="126"/>
      <c r="E4" s="126"/>
      <c r="F4" s="126"/>
      <c r="G4" s="126"/>
      <c r="H4" s="126"/>
      <c r="I4" s="126"/>
      <c r="J4" s="126"/>
    </row>
    <row r="5" spans="1:10" x14ac:dyDescent="0.25">
      <c r="A5" s="129" t="s">
        <v>9</v>
      </c>
      <c r="B5" s="130" t="s">
        <v>10</v>
      </c>
      <c r="C5" s="130" t="s">
        <v>11</v>
      </c>
      <c r="D5" s="130" t="s">
        <v>12</v>
      </c>
      <c r="E5" s="131" t="s">
        <v>13</v>
      </c>
      <c r="F5" s="127" t="s">
        <v>54</v>
      </c>
      <c r="G5" s="127" t="s">
        <v>55</v>
      </c>
      <c r="H5" s="127" t="s">
        <v>56</v>
      </c>
      <c r="I5" s="127" t="s">
        <v>57</v>
      </c>
      <c r="J5" s="127" t="s">
        <v>58</v>
      </c>
    </row>
    <row r="6" spans="1:10" x14ac:dyDescent="0.25">
      <c r="A6" s="129"/>
      <c r="B6" s="130"/>
      <c r="C6" s="130"/>
      <c r="D6" s="130"/>
      <c r="E6" s="131"/>
      <c r="F6" s="128"/>
      <c r="G6" s="128"/>
      <c r="H6" s="128"/>
      <c r="I6" s="128"/>
      <c r="J6" s="128"/>
    </row>
    <row r="7" spans="1:10" x14ac:dyDescent="0.25">
      <c r="A7" s="53" t="s">
        <v>19</v>
      </c>
      <c r="B7" s="53"/>
      <c r="C7" s="55"/>
      <c r="D7" s="56" t="s">
        <v>20</v>
      </c>
      <c r="E7" s="57"/>
      <c r="F7" s="58"/>
      <c r="G7" s="58"/>
      <c r="H7" s="58"/>
      <c r="I7" s="58"/>
      <c r="J7" s="58"/>
    </row>
    <row r="8" spans="1:10" ht="41.25" customHeight="1" x14ac:dyDescent="0.25">
      <c r="A8" s="59" t="s">
        <v>21</v>
      </c>
      <c r="B8" s="60" t="s">
        <v>22</v>
      </c>
      <c r="C8" s="61" t="s">
        <v>23</v>
      </c>
      <c r="D8" s="62" t="s">
        <v>24</v>
      </c>
      <c r="E8" s="63" t="s">
        <v>59</v>
      </c>
      <c r="F8" s="64"/>
      <c r="G8" s="64"/>
      <c r="H8" s="64"/>
      <c r="I8" s="64"/>
      <c r="J8" s="64"/>
    </row>
    <row r="9" spans="1:10" x14ac:dyDescent="0.25">
      <c r="A9" s="59"/>
      <c r="B9" s="60"/>
      <c r="C9" s="61"/>
      <c r="D9" s="62"/>
      <c r="E9" s="63"/>
      <c r="F9" s="64">
        <v>1</v>
      </c>
      <c r="G9" s="64">
        <v>4</v>
      </c>
      <c r="H9" s="64">
        <v>2</v>
      </c>
      <c r="I9" s="64"/>
      <c r="J9" s="64">
        <v>8</v>
      </c>
    </row>
    <row r="10" spans="1:10" x14ac:dyDescent="0.25">
      <c r="A10" s="59"/>
      <c r="B10" s="60"/>
      <c r="C10" s="61"/>
      <c r="D10" s="62"/>
      <c r="E10" s="63"/>
      <c r="F10" s="64"/>
      <c r="G10" s="64"/>
      <c r="H10" s="64"/>
      <c r="I10" s="64"/>
      <c r="J10" s="64"/>
    </row>
    <row r="11" spans="1:10" x14ac:dyDescent="0.25">
      <c r="A11" s="65" t="s">
        <v>26</v>
      </c>
      <c r="B11" s="66"/>
      <c r="C11" s="55"/>
      <c r="D11" s="67" t="s">
        <v>60</v>
      </c>
      <c r="E11" s="58"/>
      <c r="F11" s="58"/>
      <c r="G11" s="58"/>
      <c r="H11" s="58"/>
      <c r="I11" s="58"/>
      <c r="J11" s="58"/>
    </row>
    <row r="12" spans="1:10" x14ac:dyDescent="0.25">
      <c r="A12" s="54" t="s">
        <v>27</v>
      </c>
      <c r="B12" s="68"/>
      <c r="C12" s="69"/>
      <c r="D12" s="70" t="s">
        <v>28</v>
      </c>
      <c r="E12" s="71"/>
      <c r="F12" s="72"/>
      <c r="G12" s="72"/>
      <c r="H12" s="72"/>
      <c r="I12" s="72"/>
      <c r="J12" s="72"/>
    </row>
    <row r="13" spans="1:10" ht="62.25" customHeight="1" x14ac:dyDescent="0.25">
      <c r="A13" s="59" t="s">
        <v>29</v>
      </c>
      <c r="B13" s="60" t="s">
        <v>22</v>
      </c>
      <c r="C13" s="73" t="s">
        <v>30</v>
      </c>
      <c r="D13" s="74" t="s">
        <v>31</v>
      </c>
      <c r="E13" s="63" t="s">
        <v>32</v>
      </c>
      <c r="F13" s="75"/>
      <c r="G13" s="75"/>
      <c r="H13" s="75"/>
      <c r="I13" s="75"/>
      <c r="J13" s="75"/>
    </row>
    <row r="14" spans="1:10" ht="15" customHeight="1" x14ac:dyDescent="0.25">
      <c r="A14" s="59"/>
      <c r="B14" s="60"/>
      <c r="C14" s="73"/>
      <c r="D14" s="81" t="s">
        <v>61</v>
      </c>
      <c r="E14" s="63"/>
      <c r="F14" s="75"/>
      <c r="G14" s="64">
        <v>300</v>
      </c>
      <c r="H14" s="64">
        <v>6</v>
      </c>
      <c r="I14" s="75"/>
      <c r="J14" s="75">
        <v>1800</v>
      </c>
    </row>
    <row r="15" spans="1:10" x14ac:dyDescent="0.25">
      <c r="A15" s="59"/>
      <c r="B15" s="60"/>
      <c r="C15" s="73"/>
      <c r="D15" s="74"/>
      <c r="E15" s="63"/>
      <c r="F15" s="75"/>
      <c r="G15" s="75"/>
      <c r="H15" s="75"/>
      <c r="I15" s="75"/>
      <c r="J15" s="75"/>
    </row>
    <row r="16" spans="1:10" ht="94.5" customHeight="1" x14ac:dyDescent="0.25">
      <c r="A16" s="59" t="s">
        <v>33</v>
      </c>
      <c r="B16" s="76" t="s">
        <v>22</v>
      </c>
      <c r="C16" s="61" t="s">
        <v>34</v>
      </c>
      <c r="D16" s="77" t="s">
        <v>35</v>
      </c>
      <c r="E16" s="63" t="s">
        <v>36</v>
      </c>
      <c r="F16" s="75"/>
      <c r="G16" s="75"/>
      <c r="H16" s="75"/>
      <c r="I16" s="75"/>
      <c r="J16" s="75"/>
    </row>
    <row r="17" spans="1:10" x14ac:dyDescent="0.25">
      <c r="A17" s="59"/>
      <c r="B17" s="76"/>
      <c r="C17" s="61"/>
      <c r="D17" s="82" t="s">
        <v>62</v>
      </c>
      <c r="E17" s="63"/>
      <c r="F17" s="75"/>
      <c r="G17" s="64">
        <v>300</v>
      </c>
      <c r="H17" s="75"/>
      <c r="I17" s="75"/>
      <c r="J17" s="75">
        <v>300</v>
      </c>
    </row>
    <row r="18" spans="1:10" x14ac:dyDescent="0.25">
      <c r="A18" s="59"/>
      <c r="B18" s="76"/>
      <c r="C18" s="61"/>
      <c r="D18" s="82" t="s">
        <v>63</v>
      </c>
      <c r="E18" s="63"/>
      <c r="F18" s="75"/>
      <c r="G18" s="64">
        <v>300</v>
      </c>
      <c r="H18" s="75"/>
      <c r="I18" s="75"/>
      <c r="J18" s="75">
        <v>300</v>
      </c>
    </row>
    <row r="19" spans="1:10" x14ac:dyDescent="0.25">
      <c r="A19" s="59"/>
      <c r="B19" s="76"/>
      <c r="C19" s="61"/>
      <c r="D19" s="82" t="s">
        <v>64</v>
      </c>
      <c r="E19" s="63"/>
      <c r="F19" s="75">
        <v>3</v>
      </c>
      <c r="G19" s="64">
        <v>6</v>
      </c>
      <c r="H19" s="75"/>
      <c r="I19" s="75"/>
      <c r="J19" s="64">
        <v>18</v>
      </c>
    </row>
    <row r="20" spans="1:10" x14ac:dyDescent="0.25">
      <c r="A20" s="59"/>
      <c r="B20" s="76"/>
      <c r="C20" s="61"/>
      <c r="D20" s="77"/>
      <c r="E20" s="63"/>
      <c r="F20" s="75"/>
      <c r="G20" s="75"/>
      <c r="H20" s="75"/>
      <c r="I20" s="75" t="s">
        <v>65</v>
      </c>
      <c r="J20" s="75">
        <v>618</v>
      </c>
    </row>
    <row r="21" spans="1:10" s="52" customFormat="1" x14ac:dyDescent="0.25">
      <c r="A21" s="59"/>
      <c r="B21" s="76"/>
      <c r="C21" s="61"/>
      <c r="D21" s="77"/>
      <c r="E21" s="63"/>
      <c r="F21" s="75"/>
      <c r="G21" s="75"/>
      <c r="H21" s="75"/>
      <c r="I21" s="75"/>
      <c r="J21" s="75"/>
    </row>
    <row r="22" spans="1:10" s="52" customFormat="1" ht="67.5" x14ac:dyDescent="0.25">
      <c r="A22" s="59" t="s">
        <v>37</v>
      </c>
      <c r="B22" s="76" t="s">
        <v>22</v>
      </c>
      <c r="C22" s="61">
        <v>94274</v>
      </c>
      <c r="D22" s="77" t="s">
        <v>52</v>
      </c>
      <c r="E22" s="63"/>
      <c r="F22" s="75"/>
      <c r="G22" s="75"/>
      <c r="H22" s="75"/>
      <c r="I22" s="75"/>
      <c r="J22" s="75"/>
    </row>
    <row r="23" spans="1:10" s="52" customFormat="1" x14ac:dyDescent="0.25">
      <c r="A23" s="59"/>
      <c r="B23" s="76"/>
      <c r="C23" s="61"/>
      <c r="D23" s="82" t="s">
        <v>62</v>
      </c>
      <c r="E23" s="63"/>
      <c r="F23" s="75"/>
      <c r="G23" s="75">
        <v>3.5</v>
      </c>
      <c r="H23" s="75"/>
      <c r="I23" s="75"/>
      <c r="J23" s="75"/>
    </row>
    <row r="24" spans="1:10" s="52" customFormat="1" x14ac:dyDescent="0.25">
      <c r="A24" s="59"/>
      <c r="B24" s="76"/>
      <c r="C24" s="61"/>
      <c r="D24" s="82" t="s">
        <v>63</v>
      </c>
      <c r="E24" s="63"/>
      <c r="F24" s="75"/>
      <c r="G24" s="75">
        <v>3</v>
      </c>
      <c r="H24" s="75"/>
      <c r="I24" s="75"/>
      <c r="J24" s="75"/>
    </row>
    <row r="25" spans="1:10" s="52" customFormat="1" x14ac:dyDescent="0.25">
      <c r="A25" s="59"/>
      <c r="B25" s="76"/>
      <c r="C25" s="61"/>
      <c r="D25" s="77"/>
      <c r="E25" s="63"/>
      <c r="F25" s="75"/>
      <c r="G25" s="75"/>
      <c r="H25" s="75"/>
      <c r="I25" s="75" t="s">
        <v>65</v>
      </c>
      <c r="J25" s="75">
        <v>6.5</v>
      </c>
    </row>
    <row r="26" spans="1:10" ht="81.75" customHeight="1" x14ac:dyDescent="0.25">
      <c r="A26" s="59" t="s">
        <v>41</v>
      </c>
      <c r="B26" s="78" t="s">
        <v>38</v>
      </c>
      <c r="C26" s="73" t="s">
        <v>39</v>
      </c>
      <c r="D26" s="77" t="s">
        <v>40</v>
      </c>
      <c r="E26" s="63"/>
      <c r="F26" s="75"/>
      <c r="G26" s="75"/>
      <c r="H26" s="75"/>
      <c r="I26" s="75"/>
      <c r="J26" s="75"/>
    </row>
    <row r="27" spans="1:10" x14ac:dyDescent="0.25">
      <c r="A27" s="59"/>
      <c r="B27" s="78"/>
      <c r="C27" s="73"/>
      <c r="D27" s="82" t="s">
        <v>62</v>
      </c>
      <c r="E27" s="63"/>
      <c r="F27" s="75"/>
      <c r="G27" s="64">
        <v>300</v>
      </c>
      <c r="H27" s="75"/>
      <c r="I27" s="75"/>
      <c r="J27" s="75">
        <v>300</v>
      </c>
    </row>
    <row r="28" spans="1:10" x14ac:dyDescent="0.25">
      <c r="A28" s="59"/>
      <c r="B28" s="78"/>
      <c r="C28" s="73"/>
      <c r="D28" s="82" t="s">
        <v>63</v>
      </c>
      <c r="E28" s="63"/>
      <c r="F28" s="75"/>
      <c r="G28" s="64">
        <v>300</v>
      </c>
      <c r="H28" s="75"/>
      <c r="I28" s="75"/>
      <c r="J28" s="75">
        <v>300</v>
      </c>
    </row>
    <row r="29" spans="1:10" x14ac:dyDescent="0.25">
      <c r="A29" s="59"/>
      <c r="B29" s="78"/>
      <c r="C29" s="73"/>
      <c r="D29" s="77"/>
      <c r="E29" s="63"/>
      <c r="F29" s="75"/>
      <c r="G29" s="75"/>
      <c r="H29" s="75"/>
      <c r="I29" s="75" t="s">
        <v>65</v>
      </c>
      <c r="J29" s="75">
        <v>600</v>
      </c>
    </row>
    <row r="30" spans="1:10" ht="70.5" customHeight="1" x14ac:dyDescent="0.25">
      <c r="A30" s="59" t="s">
        <v>51</v>
      </c>
      <c r="B30" s="60" t="s">
        <v>38</v>
      </c>
      <c r="C30" s="61" t="s">
        <v>42</v>
      </c>
      <c r="D30" s="77" t="s">
        <v>43</v>
      </c>
      <c r="E30" s="63" t="s">
        <v>32</v>
      </c>
      <c r="F30" s="75"/>
      <c r="G30" s="75"/>
      <c r="H30" s="75"/>
      <c r="I30" s="75"/>
      <c r="J30" s="75"/>
    </row>
    <row r="31" spans="1:10" x14ac:dyDescent="0.25">
      <c r="A31" s="59"/>
      <c r="B31" s="60"/>
      <c r="C31" s="61"/>
      <c r="D31" s="77"/>
      <c r="E31" s="63"/>
      <c r="F31" s="75"/>
      <c r="G31" s="64">
        <v>300</v>
      </c>
      <c r="H31" s="64">
        <v>5.4</v>
      </c>
      <c r="I31" s="75"/>
      <c r="J31" s="75">
        <v>1620</v>
      </c>
    </row>
    <row r="32" spans="1:10" s="52" customFormat="1" x14ac:dyDescent="0.25">
      <c r="A32" s="59"/>
      <c r="B32" s="60"/>
      <c r="C32" s="61"/>
      <c r="D32" s="77"/>
      <c r="E32" s="63"/>
      <c r="F32" s="75"/>
      <c r="G32" s="64">
        <v>3</v>
      </c>
      <c r="H32" s="64">
        <v>4.4000000000000004</v>
      </c>
      <c r="I32" s="75"/>
      <c r="J32" s="75">
        <v>13.2</v>
      </c>
    </row>
    <row r="33" spans="1:10" s="52" customFormat="1" x14ac:dyDescent="0.25">
      <c r="A33" s="59"/>
      <c r="B33" s="60"/>
      <c r="C33" s="61"/>
      <c r="D33" s="77"/>
      <c r="E33" s="63"/>
      <c r="F33" s="75"/>
      <c r="G33" s="64"/>
      <c r="H33" s="64"/>
      <c r="I33" s="75"/>
      <c r="J33" s="75"/>
    </row>
    <row r="34" spans="1:10" x14ac:dyDescent="0.25">
      <c r="A34" s="59"/>
      <c r="B34" s="60"/>
      <c r="C34" s="61"/>
      <c r="D34" s="77"/>
      <c r="E34" s="63"/>
      <c r="F34" s="75"/>
      <c r="G34" s="75"/>
      <c r="H34" s="75"/>
      <c r="I34" s="75" t="s">
        <v>65</v>
      </c>
      <c r="J34" s="75">
        <v>1633.2</v>
      </c>
    </row>
    <row r="35" spans="1:10" x14ac:dyDescent="0.25">
      <c r="A35" s="54" t="s">
        <v>44</v>
      </c>
      <c r="B35" s="68"/>
      <c r="C35" s="69"/>
      <c r="D35" s="70" t="s">
        <v>45</v>
      </c>
      <c r="E35" s="71"/>
      <c r="F35" s="72"/>
      <c r="G35" s="72"/>
      <c r="H35" s="72"/>
      <c r="I35" s="72"/>
      <c r="J35" s="72"/>
    </row>
    <row r="36" spans="1:10" ht="63.75" customHeight="1" x14ac:dyDescent="0.25">
      <c r="A36" s="79" t="s">
        <v>46</v>
      </c>
      <c r="B36" s="78" t="s">
        <v>22</v>
      </c>
      <c r="C36" s="80" t="s">
        <v>47</v>
      </c>
      <c r="D36" s="77" t="s">
        <v>48</v>
      </c>
      <c r="E36" s="63" t="s">
        <v>49</v>
      </c>
      <c r="F36" s="75"/>
      <c r="G36" s="75"/>
      <c r="H36" s="75"/>
      <c r="I36" s="75"/>
      <c r="J36" s="75"/>
    </row>
    <row r="37" spans="1:10" x14ac:dyDescent="0.25">
      <c r="A37" s="79"/>
      <c r="B37" s="78"/>
      <c r="C37" s="80"/>
      <c r="D37" s="77"/>
      <c r="E37" s="63"/>
      <c r="F37" s="64">
        <v>2</v>
      </c>
      <c r="G37" s="75"/>
      <c r="H37" s="75"/>
      <c r="I37" s="75"/>
      <c r="J37" s="64">
        <v>2</v>
      </c>
    </row>
    <row r="38" spans="1:10" x14ac:dyDescent="0.25">
      <c r="A38" s="79"/>
      <c r="B38" s="78"/>
      <c r="C38" s="80"/>
      <c r="D38" s="77"/>
      <c r="E38" s="63"/>
      <c r="F38" s="75"/>
      <c r="G38" s="75"/>
      <c r="H38" s="75"/>
      <c r="I38" s="75" t="s">
        <v>65</v>
      </c>
      <c r="J38" s="64">
        <v>2</v>
      </c>
    </row>
  </sheetData>
  <mergeCells count="12">
    <mergeCell ref="A2:J3"/>
    <mergeCell ref="A4:J4"/>
    <mergeCell ref="G5:G6"/>
    <mergeCell ref="H5:H6"/>
    <mergeCell ref="I5:I6"/>
    <mergeCell ref="J5:J6"/>
    <mergeCell ref="A5:A6"/>
    <mergeCell ref="B5:B6"/>
    <mergeCell ref="C5:C6"/>
    <mergeCell ref="D5:D6"/>
    <mergeCell ref="E5:E6"/>
    <mergeCell ref="F5:F6"/>
  </mergeCells>
  <pageMargins left="0.51181102362204722" right="0.51181102362204722" top="0.78740157480314965" bottom="0.78740157480314965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topLeftCell="A7" workbookViewId="0">
      <selection activeCell="B2" sqref="B2:E2"/>
    </sheetView>
  </sheetViews>
  <sheetFormatPr defaultRowHeight="15" x14ac:dyDescent="0.25"/>
  <cols>
    <col min="1" max="1" width="10.42578125" customWidth="1"/>
    <col min="2" max="2" width="9.7109375" customWidth="1"/>
    <col min="3" max="3" width="20.85546875" customWidth="1"/>
    <col min="4" max="4" width="69" customWidth="1"/>
    <col min="8" max="8" width="30.85546875" customWidth="1"/>
    <col min="9" max="9" width="32" customWidth="1"/>
  </cols>
  <sheetData>
    <row r="1" spans="1:9" ht="55.5" customHeight="1" thickBot="1" x14ac:dyDescent="0.3">
      <c r="A1" s="88"/>
      <c r="B1" s="87"/>
      <c r="C1" s="108" t="s">
        <v>0</v>
      </c>
      <c r="D1" s="108"/>
      <c r="E1" s="108"/>
      <c r="F1" s="133" t="s">
        <v>1</v>
      </c>
      <c r="G1" s="133"/>
      <c r="H1" s="133"/>
      <c r="I1" s="133"/>
    </row>
    <row r="2" spans="1:9" ht="21.75" customHeight="1" x14ac:dyDescent="0.25">
      <c r="A2" s="89" t="s">
        <v>2</v>
      </c>
      <c r="B2" s="114" t="s">
        <v>74</v>
      </c>
      <c r="C2" s="114"/>
      <c r="D2" s="114"/>
      <c r="E2" s="114"/>
      <c r="F2" s="112" t="s">
        <v>3</v>
      </c>
      <c r="G2" s="110"/>
      <c r="H2" s="111"/>
      <c r="I2" s="134" t="s">
        <v>4</v>
      </c>
    </row>
    <row r="3" spans="1:9" ht="22.5" customHeight="1" x14ac:dyDescent="0.25">
      <c r="A3" s="86" t="s">
        <v>5</v>
      </c>
      <c r="B3" s="132" t="s">
        <v>8</v>
      </c>
      <c r="C3" s="132"/>
      <c r="D3" s="132"/>
      <c r="E3" s="132"/>
      <c r="F3" s="138"/>
      <c r="G3" s="85"/>
      <c r="H3" s="83"/>
      <c r="I3" s="134"/>
    </row>
    <row r="4" spans="1:9" x14ac:dyDescent="0.25">
      <c r="A4" s="135" t="s">
        <v>6</v>
      </c>
      <c r="B4" s="135"/>
      <c r="C4" s="135"/>
      <c r="D4" s="135"/>
      <c r="E4" s="135"/>
      <c r="F4" s="135"/>
      <c r="G4" s="135"/>
      <c r="H4" s="135"/>
      <c r="I4" s="135"/>
    </row>
    <row r="5" spans="1:9" ht="28.5" x14ac:dyDescent="0.25">
      <c r="A5" s="142" t="s">
        <v>67</v>
      </c>
      <c r="B5" s="142"/>
      <c r="C5" s="142"/>
      <c r="D5" s="142"/>
      <c r="E5" s="142"/>
      <c r="F5" s="142"/>
      <c r="G5" s="142"/>
      <c r="H5" s="142"/>
      <c r="I5" s="142"/>
    </row>
    <row r="6" spans="1:9" x14ac:dyDescent="0.25">
      <c r="A6" s="136" t="s">
        <v>9</v>
      </c>
      <c r="B6" s="136"/>
      <c r="C6" s="137"/>
      <c r="D6" s="137"/>
      <c r="E6" s="137" t="s">
        <v>68</v>
      </c>
      <c r="F6" s="137"/>
      <c r="G6" s="137"/>
      <c r="H6" s="137" t="s">
        <v>69</v>
      </c>
      <c r="I6" s="137"/>
    </row>
    <row r="7" spans="1:9" ht="17.25" customHeight="1" x14ac:dyDescent="0.25">
      <c r="A7" s="139"/>
      <c r="B7" s="139"/>
      <c r="C7" s="139"/>
      <c r="D7" s="139"/>
      <c r="E7" s="139"/>
      <c r="F7" s="139"/>
      <c r="G7" s="139"/>
      <c r="H7" s="90">
        <v>1</v>
      </c>
      <c r="I7" s="90">
        <v>2</v>
      </c>
    </row>
    <row r="8" spans="1:9" ht="24" customHeight="1" x14ac:dyDescent="0.25">
      <c r="A8" s="139" t="s">
        <v>19</v>
      </c>
      <c r="B8" s="139"/>
      <c r="C8" s="140" t="s">
        <v>20</v>
      </c>
      <c r="D8" s="140"/>
      <c r="E8" s="141">
        <v>3035.92</v>
      </c>
      <c r="F8" s="141"/>
      <c r="G8" s="141"/>
      <c r="H8" s="92">
        <v>1</v>
      </c>
      <c r="I8" s="92">
        <v>0</v>
      </c>
    </row>
    <row r="9" spans="1:9" ht="25.5" customHeight="1" x14ac:dyDescent="0.25">
      <c r="A9" s="139" t="s">
        <v>26</v>
      </c>
      <c r="B9" s="139"/>
      <c r="C9" s="140" t="s">
        <v>50</v>
      </c>
      <c r="D9" s="139"/>
      <c r="E9" s="143">
        <v>154426.43</v>
      </c>
      <c r="F9" s="143"/>
      <c r="G9" s="143"/>
      <c r="H9" s="92">
        <v>0.5</v>
      </c>
      <c r="I9" s="92">
        <v>0.5</v>
      </c>
    </row>
    <row r="10" spans="1:9" ht="29.25" customHeight="1" x14ac:dyDescent="0.25">
      <c r="A10" s="140" t="s">
        <v>70</v>
      </c>
      <c r="B10" s="140"/>
      <c r="C10" s="143">
        <v>157462.35</v>
      </c>
      <c r="D10" s="143"/>
      <c r="E10" s="140" t="s">
        <v>71</v>
      </c>
      <c r="F10" s="139"/>
      <c r="G10" s="139"/>
      <c r="H10" s="91">
        <v>80249.350000000006</v>
      </c>
      <c r="I10" s="93">
        <v>77213.210000000006</v>
      </c>
    </row>
    <row r="11" spans="1:9" ht="30" customHeight="1" x14ac:dyDescent="0.25">
      <c r="A11" s="140"/>
      <c r="B11" s="140"/>
      <c r="C11" s="143"/>
      <c r="D11" s="143"/>
      <c r="E11" s="139"/>
      <c r="F11" s="139"/>
      <c r="G11" s="139"/>
      <c r="H11" s="92">
        <f>(H10/C10)</f>
        <v>0.50964151112948586</v>
      </c>
      <c r="I11" s="92">
        <f>(I10/C10)</f>
        <v>0.49035982252265387</v>
      </c>
    </row>
    <row r="12" spans="1:9" ht="30" customHeight="1" x14ac:dyDescent="0.25">
      <c r="A12" s="140"/>
      <c r="B12" s="140"/>
      <c r="C12" s="143"/>
      <c r="D12" s="143"/>
      <c r="E12" s="140" t="s">
        <v>72</v>
      </c>
      <c r="F12" s="139"/>
      <c r="G12" s="139"/>
      <c r="H12" s="91">
        <v>80249.350000000006</v>
      </c>
      <c r="I12" s="93">
        <f>(C10)</f>
        <v>157462.35</v>
      </c>
    </row>
    <row r="13" spans="1:9" ht="45" customHeight="1" x14ac:dyDescent="0.25">
      <c r="A13" s="140"/>
      <c r="B13" s="140"/>
      <c r="C13" s="143"/>
      <c r="D13" s="143"/>
      <c r="E13" s="139"/>
      <c r="F13" s="139"/>
      <c r="G13" s="139"/>
      <c r="H13" s="92">
        <f>H11</f>
        <v>0.50964151112948586</v>
      </c>
      <c r="I13" s="94">
        <v>1</v>
      </c>
    </row>
  </sheetData>
  <mergeCells count="24">
    <mergeCell ref="E10:G11"/>
    <mergeCell ref="E12:G13"/>
    <mergeCell ref="A10:B13"/>
    <mergeCell ref="C10:D13"/>
    <mergeCell ref="A9:B9"/>
    <mergeCell ref="C9:D9"/>
    <mergeCell ref="E9:G9"/>
    <mergeCell ref="A7:G7"/>
    <mergeCell ref="A8:B8"/>
    <mergeCell ref="C8:D8"/>
    <mergeCell ref="E8:G8"/>
    <mergeCell ref="A5:I5"/>
    <mergeCell ref="H6:I6"/>
    <mergeCell ref="B3:E3"/>
    <mergeCell ref="F1:I1"/>
    <mergeCell ref="I2:I3"/>
    <mergeCell ref="A4:I4"/>
    <mergeCell ref="A6:B6"/>
    <mergeCell ref="C6:D6"/>
    <mergeCell ref="E6:G6"/>
    <mergeCell ref="C1:E1"/>
    <mergeCell ref="B2:E2"/>
    <mergeCell ref="F2:F3"/>
    <mergeCell ref="G2:H2"/>
  </mergeCells>
  <pageMargins left="0.51181102362204722" right="0.51181102362204722" top="0.78740157480314965" bottom="0.78740157480314965" header="0.31496062992125984" footer="0.31496062992125984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ORÇAMENTO</vt:lpstr>
      <vt:lpstr>MEMÓRIA DE CÁLCULO</vt:lpstr>
      <vt:lpstr>CRONOGRAMA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</dc:creator>
  <cp:lastModifiedBy>Usuário do Windows</cp:lastModifiedBy>
  <cp:lastPrinted>2020-01-10T12:23:53Z</cp:lastPrinted>
  <dcterms:created xsi:type="dcterms:W3CDTF">2020-01-08T11:13:25Z</dcterms:created>
  <dcterms:modified xsi:type="dcterms:W3CDTF">2020-01-10T12:25:01Z</dcterms:modified>
</cp:coreProperties>
</file>